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meindeverwaltunghenggart-my.sharepoint.com/personal/denise_grolimund_henggart_ch/Documents/Desktop/Dokumente/Soziales/Asylwesen/"/>
    </mc:Choice>
  </mc:AlternateContent>
  <xr:revisionPtr revIDLastSave="0" documentId="8_{67B52BD8-2EC9-4F92-AC9C-98AF175EB4BD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HAUSABR" sheetId="1" r:id="rId1"/>
  </sheets>
  <definedNames>
    <definedName name="_xlnm.Print_Titles" localSheetId="0">HAUSABR!$1:$5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1" l="1"/>
  <c r="D32" i="1"/>
  <c r="D61" i="1" s="1"/>
  <c r="E20" i="1"/>
  <c r="E16" i="1"/>
  <c r="E23" i="1"/>
  <c r="E32" i="1"/>
  <c r="G34" i="1" s="1"/>
  <c r="E43" i="1"/>
  <c r="E50" i="1"/>
  <c r="I50" i="1" s="1"/>
  <c r="E52" i="1"/>
  <c r="I52" i="1" s="1"/>
  <c r="E54" i="1"/>
  <c r="I54" i="1" s="1"/>
  <c r="E56" i="1"/>
  <c r="E58" i="1"/>
  <c r="E61" i="1"/>
  <c r="C32" i="1"/>
  <c r="C61" i="1" s="1"/>
  <c r="H32" i="1"/>
  <c r="I32" i="1"/>
  <c r="G32" i="1"/>
  <c r="I56" i="1"/>
  <c r="G45" i="1"/>
  <c r="I43" i="1"/>
  <c r="I23" i="1"/>
  <c r="I20" i="1"/>
  <c r="I16" i="1"/>
  <c r="C94" i="1"/>
  <c r="C96" i="1"/>
  <c r="C98" i="1"/>
  <c r="C100" i="1"/>
  <c r="C92" i="1"/>
  <c r="C103" i="1"/>
</calcChain>
</file>

<file path=xl/sharedStrings.xml><?xml version="1.0" encoding="utf-8"?>
<sst xmlns="http://schemas.openxmlformats.org/spreadsheetml/2006/main" count="95" uniqueCount="87">
  <si>
    <t>Datum</t>
  </si>
  <si>
    <t xml:space="preserve"> </t>
  </si>
  <si>
    <t>m2</t>
  </si>
  <si>
    <t>Flächenanteil OG</t>
  </si>
  <si>
    <t>Flächenanteil EG</t>
  </si>
  <si>
    <t>Flächenanteil UG</t>
  </si>
  <si>
    <t>Fläche zum verteilen</t>
  </si>
  <si>
    <t>Flächenanteil DG</t>
  </si>
  <si>
    <t>4 1/2 Zimmer mit Balkon  25m2</t>
  </si>
  <si>
    <t>3 1/2 Zimmer Balkon 20m2</t>
  </si>
  <si>
    <t>5 1/2 Zimmer mit Sitzplaz 40m2 plus Garten 200m2</t>
  </si>
  <si>
    <t xml:space="preserve">Doppelgarage </t>
  </si>
  <si>
    <t>2 Zimmer  mit Sitzplatz 4m2 im Garten</t>
  </si>
  <si>
    <t>Mietwohnungen Hinterdorfstrasse 8  8444 Henggart</t>
  </si>
  <si>
    <t>kontrolle</t>
  </si>
  <si>
    <t>Flächenberechnung  Heizkosten Grundgebühr</t>
  </si>
  <si>
    <t>Bewohner</t>
  </si>
  <si>
    <t>Optional</t>
  </si>
  <si>
    <t xml:space="preserve">Dachwohnung 3,5 Zimmer </t>
  </si>
  <si>
    <t>Untergeschoss 2 Zimmer</t>
  </si>
  <si>
    <t xml:space="preserve"> Preis m2/ Jahr</t>
  </si>
  <si>
    <t>Preis pro Person</t>
  </si>
  <si>
    <t>Keller  (Luftschutzkeller)</t>
  </si>
  <si>
    <t>Keller (alter Tankraum)</t>
  </si>
  <si>
    <t>Keller (alt Gemüse)</t>
  </si>
  <si>
    <t>Total Miete</t>
  </si>
  <si>
    <t>Waschmaschiene Tumbler im Waschraum UG</t>
  </si>
  <si>
    <t>4 Parkplätze</t>
  </si>
  <si>
    <t>Wasser warm</t>
  </si>
  <si>
    <t>Strom</t>
  </si>
  <si>
    <t>Miete / Monat</t>
  </si>
  <si>
    <t xml:space="preserve">Heizung </t>
  </si>
  <si>
    <t>Zusätzliche Optionen</t>
  </si>
  <si>
    <t>mit Balkon 15m2  inkl. Waschmaschine Tumbler</t>
  </si>
  <si>
    <t>Alle: Einstellraum 20m2 für Kinderwagen etc im Keller</t>
  </si>
  <si>
    <t>Nebenkosten*</t>
  </si>
  <si>
    <t>*Nebenkosten werden nach tatsächlichen Kosten berrechnet</t>
  </si>
  <si>
    <t>Serafe bei Wohngemeinschaft ca. Fr. 700/ Jahr</t>
  </si>
  <si>
    <t>Total für 18 Personen inkl. aller Optionen</t>
  </si>
  <si>
    <t xml:space="preserve">ca. Preise </t>
  </si>
  <si>
    <t>Wasser / Abwasser</t>
  </si>
  <si>
    <t>Abwasser Toiletten</t>
  </si>
  <si>
    <t xml:space="preserve">Das Haus hat eine Solaranlage 22KW, Wärmepumpe für Heizung und Warmwasser, Regenwasser für WC Spühlung und bekommt neue Energiesparfenster </t>
  </si>
  <si>
    <t>Kehricht Grundgebühr  UG  170.-</t>
  </si>
  <si>
    <t>Beschreibung</t>
  </si>
  <si>
    <t>Durchschnittt</t>
  </si>
  <si>
    <t>Preis pro Person  bei Vollbelegung</t>
  </si>
  <si>
    <t>Optionale Nebenkosten</t>
  </si>
  <si>
    <t xml:space="preserve">Der Pool auf der Nachbarsparzelle  könnte ebenfalls gemietet werden. </t>
  </si>
  <si>
    <t xml:space="preserve">Betrieb Mai bis Seprtember </t>
  </si>
  <si>
    <t>Die endgültigen Nebenkosten werden wie folgt verrechnet</t>
  </si>
  <si>
    <t>Diverse Möbel und auch Geschirr können Bedarf übernommen werden</t>
  </si>
  <si>
    <t>Gartenbenutzung Seite Hinterdorfstrasse für OG und DG</t>
  </si>
  <si>
    <t xml:space="preserve">Wohnung im Erdgeschoss 4.5 Zimmer </t>
  </si>
  <si>
    <t xml:space="preserve">Wohnung im Obergeschoss 4,5 Zimmer </t>
  </si>
  <si>
    <t>mit  Wintergarten 24m2, Sitzplatz 15m2 und Garten Westseite</t>
  </si>
  <si>
    <t>Der kleine Gemüse-Garten auf der Nachbarsparzelle darf im Moment falls gewünscht gratis genutzt werden.</t>
  </si>
  <si>
    <t>Es liegt also an den Bewohnern ob sie 5 oder 10 Min. Duschen und im Winter richtig Lüften werden, um die Kosten niedrig zu halten.</t>
  </si>
  <si>
    <t>Ein Guest-WLAN wird in allen Stockwerken verfügbar sein (wegen Heizungssteuerung)</t>
  </si>
  <si>
    <t>Vorschlag Miete von 3 Wohnungen als Asylunterkunft ohne grossen Umbau für 16 Personen, Optional 18 Personen</t>
  </si>
  <si>
    <t>Dachgeschoss ab Februar 2025</t>
  </si>
  <si>
    <t>Obergeschoss ab Februar 2025</t>
  </si>
  <si>
    <t>Erdgeschoss ab März 2025</t>
  </si>
  <si>
    <t>Waschmaschine Tumbler im Waschraum UG</t>
  </si>
  <si>
    <t>(Sanitär Heizung Elektrisch Unterhalt)</t>
  </si>
  <si>
    <t>Reinigung pro Wohnungen 4x pro Monat falls nicht selber gemacht</t>
  </si>
  <si>
    <t xml:space="preserve">Hauswartung Grundgebühr ca. 4 Std / Monat a Fr. 80.- = 320.- </t>
  </si>
  <si>
    <t>pro Wohnung</t>
  </si>
  <si>
    <t>Reinigung Treppenhaus  4x pro Monat falls nicht  selber gemacht Fr. 120.-</t>
  </si>
  <si>
    <t>Kehricht Grundgebühr 3 Wohnungen a 170.- = 510.- / Jahr</t>
  </si>
  <si>
    <t>Reinigung Wohnungen UG pro Monat falls nicht selber gemacht</t>
  </si>
  <si>
    <t xml:space="preserve">Gartenpflege und Umgebung pro Monat  falls nicht selber gemacht Fr. 200.00 </t>
  </si>
  <si>
    <t>Kehricht Containerlehrung alle ca. Fr. 32 / Monat</t>
  </si>
  <si>
    <t>(wird aber pro Person abgerechnet)</t>
  </si>
  <si>
    <t>eigene Zähler</t>
  </si>
  <si>
    <t xml:space="preserve">eigene Zähler </t>
  </si>
  <si>
    <t>(zusätzliche interne Anschlüsse Fr. 10.-)</t>
  </si>
  <si>
    <t>Swisscom / cablecom  Fernseh  Anschlüsse pro Wohnung</t>
  </si>
  <si>
    <t>Falls unsere Variante an der Gemeindeversammlung im Januar angenommen wird, müssten die Wohnungen wie folgt gemietet werden</t>
  </si>
  <si>
    <t>(Neue Termine, EG Wohnung Preis Korrektur, sonstige kleinen Anpassungen,)</t>
  </si>
  <si>
    <r>
      <t>mit Balkon 15m2,  Waschmaschine Tumbler</t>
    </r>
    <r>
      <rPr>
        <sz val="10"/>
        <color indexed="20"/>
        <rFont val="Arial"/>
        <family val="2"/>
      </rPr>
      <t xml:space="preserve"> im UG</t>
    </r>
  </si>
  <si>
    <t xml:space="preserve">Untermiete und Weitervermietung ist während der Mindesrtmietdauer von min 2 Jahren ohne unsere schriftliche Zustimmung erlaubt.  </t>
  </si>
  <si>
    <t>Der Parkett, wird nur wo nötig repariert und die Wände werden nur wo nötig neu gestrichen. Nur die Fenster sind alle neu</t>
  </si>
  <si>
    <t>Ohne grossen Umbau heisst, dass nur die Küche im OG und UG, die Trennwände für die Zimmer und WC/Dusche im EG und UG eingebaut werden .</t>
  </si>
  <si>
    <t xml:space="preserve">Total Kosten 3 Wohnungen  16 Personen pro Monat </t>
  </si>
  <si>
    <t>Bei Unterbelegung werden die Nebenkosten stark sinken, wenn im Winter die Heizung dort auf 17 Grad gesenkt wird.</t>
  </si>
  <si>
    <t>Untergeschoss falls gewünscht nach Absprache, wird sonst durch uns vermietet.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</si>
</sst>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</font>
    <font>
      <sz val="10"/>
      <name val="MS Sans Serif"/>
    </font>
    <font>
      <sz val="8"/>
      <name val="MS Sans Serif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i/>
      <sz val="10"/>
      <color indexed="20"/>
      <name val="Arial"/>
      <family val="2"/>
    </font>
    <font>
      <i/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3" fillId="0" borderId="0" xfId="0" applyNumberFormat="1" applyFont="1"/>
    <xf numFmtId="9" fontId="4" fillId="0" borderId="0" xfId="1" applyFont="1"/>
    <xf numFmtId="10" fontId="4" fillId="0" borderId="0" xfId="0" applyNumberFormat="1" applyFont="1"/>
    <xf numFmtId="12" fontId="4" fillId="0" borderId="0" xfId="0" applyNumberFormat="1" applyFont="1"/>
    <xf numFmtId="2" fontId="3" fillId="0" borderId="0" xfId="0" applyNumberFormat="1" applyFont="1" applyAlignment="1">
      <alignment horizontal="center"/>
    </xf>
    <xf numFmtId="2" fontId="5" fillId="0" borderId="0" xfId="0" applyNumberFormat="1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2" fontId="8" fillId="0" borderId="0" xfId="0" applyNumberFormat="1" applyFont="1"/>
    <xf numFmtId="0" fontId="8" fillId="0" borderId="0" xfId="0" applyFont="1"/>
    <xf numFmtId="10" fontId="8" fillId="0" borderId="0" xfId="0" applyNumberFormat="1" applyFont="1"/>
    <xf numFmtId="2" fontId="7" fillId="0" borderId="0" xfId="0" applyNumberFormat="1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2" fontId="9" fillId="0" borderId="0" xfId="0" applyNumberFormat="1" applyFont="1"/>
    <xf numFmtId="10" fontId="10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"/>
  <sheetViews>
    <sheetView tabSelected="1" zoomScaleNormal="100" workbookViewId="0">
      <pane ySplit="5" topLeftCell="A6" activePane="bottomLeft" state="frozen"/>
      <selection pane="bottomLeft" activeCell="A15" sqref="A15"/>
    </sheetView>
  </sheetViews>
  <sheetFormatPr baseColWidth="10" defaultColWidth="11.453125" defaultRowHeight="12.5" x14ac:dyDescent="0.25"/>
  <cols>
    <col min="1" max="1" width="33.54296875" style="2" customWidth="1"/>
    <col min="2" max="2" width="11.7265625" style="2" customWidth="1"/>
    <col min="3" max="3" width="16.54296875" style="3" customWidth="1"/>
    <col min="4" max="4" width="13.26953125" style="3" customWidth="1"/>
    <col min="5" max="5" width="12.453125" style="3" customWidth="1"/>
    <col min="6" max="6" width="5.26953125" style="3" customWidth="1"/>
    <col min="7" max="7" width="10.26953125" style="3" customWidth="1"/>
    <col min="8" max="8" width="10.453125" style="3" customWidth="1"/>
    <col min="9" max="9" width="13.1796875" style="3" customWidth="1"/>
    <col min="10" max="10" width="8" style="3" customWidth="1"/>
    <col min="11" max="11" width="11.453125" style="3"/>
    <col min="12" max="12" width="8" style="3" customWidth="1"/>
    <col min="13" max="13" width="11.453125" style="3"/>
    <col min="14" max="14" width="8" style="3" customWidth="1"/>
    <col min="15" max="16" width="11.453125" style="3"/>
    <col min="17" max="16384" width="11.453125" style="2"/>
  </cols>
  <sheetData>
    <row r="1" spans="1:16" ht="13" x14ac:dyDescent="0.3">
      <c r="A1" s="1" t="s">
        <v>13</v>
      </c>
      <c r="B1" s="1"/>
      <c r="D1" s="1" t="s">
        <v>0</v>
      </c>
      <c r="E1" s="12">
        <v>45607</v>
      </c>
      <c r="F1" s="13"/>
      <c r="G1" s="14" t="s">
        <v>79</v>
      </c>
      <c r="H1" s="14"/>
      <c r="I1" s="14"/>
      <c r="J1" s="14"/>
      <c r="K1" s="14"/>
      <c r="L1" s="14"/>
      <c r="M1" s="3" t="s">
        <v>1</v>
      </c>
    </row>
    <row r="3" spans="1:16" ht="13" x14ac:dyDescent="0.3">
      <c r="A3" s="1" t="s">
        <v>59</v>
      </c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2" customHeight="1" x14ac:dyDescent="0.25">
      <c r="D4" s="2"/>
      <c r="G4" s="2"/>
      <c r="J4" s="2"/>
      <c r="L4" s="2"/>
      <c r="N4" s="2"/>
    </row>
    <row r="5" spans="1:16" ht="13" x14ac:dyDescent="0.3">
      <c r="A5" s="1" t="s">
        <v>44</v>
      </c>
      <c r="C5" s="8" t="s">
        <v>30</v>
      </c>
      <c r="D5" s="8" t="s">
        <v>35</v>
      </c>
      <c r="E5" s="8" t="s">
        <v>25</v>
      </c>
      <c r="F5" s="8"/>
      <c r="G5" s="8" t="s">
        <v>16</v>
      </c>
      <c r="H5" s="8" t="s">
        <v>2</v>
      </c>
      <c r="I5" s="8" t="s">
        <v>20</v>
      </c>
    </row>
    <row r="6" spans="1:16" ht="13" x14ac:dyDescent="0.3">
      <c r="A6" s="1"/>
      <c r="C6" s="8"/>
      <c r="D6" s="8"/>
      <c r="E6" s="8"/>
      <c r="F6" s="8"/>
      <c r="G6" s="8"/>
      <c r="H6" s="8"/>
      <c r="I6" s="8"/>
    </row>
    <row r="7" spans="1:16" ht="13" x14ac:dyDescent="0.3">
      <c r="A7" s="15" t="s">
        <v>83</v>
      </c>
      <c r="B7" s="1"/>
      <c r="C7" s="4"/>
      <c r="D7" s="4"/>
      <c r="E7" s="8"/>
      <c r="F7" s="8"/>
      <c r="G7" s="8"/>
      <c r="H7" s="8"/>
      <c r="I7" s="8"/>
    </row>
    <row r="8" spans="1:16" ht="13" x14ac:dyDescent="0.3">
      <c r="A8" s="15" t="s">
        <v>82</v>
      </c>
      <c r="B8" s="1"/>
      <c r="C8" s="4"/>
      <c r="D8" s="4"/>
      <c r="E8" s="8"/>
      <c r="F8" s="8"/>
      <c r="G8" s="8"/>
      <c r="H8" s="8"/>
      <c r="I8" s="8"/>
    </row>
    <row r="9" spans="1:16" ht="13" x14ac:dyDescent="0.3">
      <c r="A9" s="15"/>
      <c r="B9" s="1"/>
      <c r="C9" s="4"/>
      <c r="D9" s="4"/>
      <c r="E9" s="8"/>
      <c r="F9" s="8"/>
      <c r="G9" s="8"/>
      <c r="H9" s="8"/>
      <c r="I9" s="8"/>
    </row>
    <row r="10" spans="1:16" ht="13" x14ac:dyDescent="0.3">
      <c r="A10" s="15" t="s">
        <v>78</v>
      </c>
      <c r="B10" s="3"/>
      <c r="C10" s="4"/>
      <c r="D10" s="4"/>
      <c r="E10" s="8"/>
      <c r="F10" s="8"/>
      <c r="G10" s="8"/>
      <c r="H10" s="8"/>
      <c r="I10" s="8"/>
    </row>
    <row r="11" spans="1:16" ht="13" x14ac:dyDescent="0.3">
      <c r="A11" s="15" t="s">
        <v>60</v>
      </c>
      <c r="B11" s="3"/>
      <c r="C11" s="4"/>
      <c r="D11" s="4"/>
      <c r="E11" s="8"/>
      <c r="F11" s="8"/>
      <c r="G11" s="8"/>
      <c r="H11" s="8"/>
      <c r="I11" s="8"/>
    </row>
    <row r="12" spans="1:16" ht="13" x14ac:dyDescent="0.3">
      <c r="A12" s="15" t="s">
        <v>61</v>
      </c>
      <c r="B12" s="3"/>
      <c r="C12" s="4"/>
      <c r="D12" s="4"/>
      <c r="E12" s="8"/>
      <c r="F12" s="8"/>
      <c r="G12" s="8"/>
      <c r="H12" s="8"/>
      <c r="I12" s="8"/>
    </row>
    <row r="13" spans="1:16" ht="13" x14ac:dyDescent="0.3">
      <c r="A13" s="15" t="s">
        <v>62</v>
      </c>
      <c r="B13" s="3"/>
      <c r="C13" s="4"/>
      <c r="D13" s="4"/>
      <c r="E13" s="8"/>
      <c r="F13" s="8"/>
      <c r="G13" s="8"/>
      <c r="H13" s="8"/>
      <c r="I13" s="8"/>
    </row>
    <row r="14" spans="1:16" ht="13" x14ac:dyDescent="0.3">
      <c r="A14" s="15" t="s">
        <v>86</v>
      </c>
      <c r="B14" s="4"/>
      <c r="C14" s="4"/>
      <c r="D14" s="4"/>
      <c r="E14" s="8"/>
      <c r="F14" s="8"/>
      <c r="G14" s="8"/>
      <c r="H14" s="8"/>
      <c r="I14" s="8"/>
    </row>
    <row r="15" spans="1:16" x14ac:dyDescent="0.25">
      <c r="B15" s="3"/>
    </row>
    <row r="16" spans="1:16" ht="13" x14ac:dyDescent="0.3">
      <c r="A16" s="1" t="s">
        <v>53</v>
      </c>
      <c r="B16" s="4"/>
      <c r="C16" s="14">
        <v>2500</v>
      </c>
      <c r="D16" s="14">
        <v>250</v>
      </c>
      <c r="E16" s="14">
        <f>SUM(C16:D16)</f>
        <v>2750</v>
      </c>
      <c r="F16" s="14"/>
      <c r="G16" s="3">
        <v>6</v>
      </c>
      <c r="H16" s="3">
        <v>98</v>
      </c>
      <c r="I16" s="14">
        <f>SUM(E16*12/H16)</f>
        <v>336.73469387755102</v>
      </c>
    </row>
    <row r="17" spans="1:9" x14ac:dyDescent="0.25">
      <c r="A17" s="2" t="s">
        <v>55</v>
      </c>
      <c r="C17" s="2"/>
    </row>
    <row r="18" spans="1:9" ht="13" x14ac:dyDescent="0.3">
      <c r="A18" s="2" t="s">
        <v>63</v>
      </c>
      <c r="E18" s="4"/>
      <c r="F18" s="4"/>
    </row>
    <row r="19" spans="1:9" ht="13" x14ac:dyDescent="0.3">
      <c r="E19" s="4"/>
      <c r="F19" s="4"/>
    </row>
    <row r="20" spans="1:9" ht="13" x14ac:dyDescent="0.3">
      <c r="A20" s="1" t="s">
        <v>54</v>
      </c>
      <c r="B20" s="4"/>
      <c r="C20" s="3">
        <v>2100</v>
      </c>
      <c r="D20" s="3">
        <v>250</v>
      </c>
      <c r="E20" s="3">
        <f>SUM(C20:D20)</f>
        <v>2350</v>
      </c>
      <c r="G20" s="3">
        <v>6</v>
      </c>
      <c r="H20" s="3">
        <v>109</v>
      </c>
      <c r="I20" s="3">
        <f>SUM(E20*12/H20)</f>
        <v>258.71559633027522</v>
      </c>
    </row>
    <row r="21" spans="1:9" x14ac:dyDescent="0.25">
      <c r="A21" s="2" t="s">
        <v>80</v>
      </c>
      <c r="C21" s="2"/>
    </row>
    <row r="23" spans="1:9" ht="13" x14ac:dyDescent="0.3">
      <c r="A23" s="1" t="s">
        <v>18</v>
      </c>
      <c r="B23" s="4"/>
      <c r="C23" s="3">
        <v>1900</v>
      </c>
      <c r="D23" s="3">
        <v>200</v>
      </c>
      <c r="E23" s="3">
        <f>SUM(C23:D23)</f>
        <v>2100</v>
      </c>
      <c r="G23" s="3">
        <v>4</v>
      </c>
      <c r="H23" s="3">
        <v>101</v>
      </c>
      <c r="I23" s="3">
        <f>SUM(E23*12/H23)</f>
        <v>249.50495049504951</v>
      </c>
    </row>
    <row r="24" spans="1:9" x14ac:dyDescent="0.25">
      <c r="A24" s="2" t="s">
        <v>33</v>
      </c>
      <c r="C24" s="2"/>
    </row>
    <row r="25" spans="1:9" x14ac:dyDescent="0.25">
      <c r="C25" s="2"/>
    </row>
    <row r="26" spans="1:9" x14ac:dyDescent="0.25">
      <c r="A26" s="2" t="s">
        <v>34</v>
      </c>
      <c r="C26" s="2"/>
    </row>
    <row r="27" spans="1:9" x14ac:dyDescent="0.25">
      <c r="A27" s="2" t="s">
        <v>52</v>
      </c>
      <c r="C27" s="2"/>
    </row>
    <row r="28" spans="1:9" x14ac:dyDescent="0.25">
      <c r="A28" s="2" t="s">
        <v>51</v>
      </c>
      <c r="C28" s="2"/>
    </row>
    <row r="29" spans="1:9" x14ac:dyDescent="0.25">
      <c r="A29" s="15" t="s">
        <v>58</v>
      </c>
      <c r="C29" s="2"/>
    </row>
    <row r="30" spans="1:9" x14ac:dyDescent="0.25">
      <c r="A30" s="15" t="s">
        <v>81</v>
      </c>
      <c r="C30" s="2"/>
    </row>
    <row r="31" spans="1:9" x14ac:dyDescent="0.25">
      <c r="I31" s="3" t="s">
        <v>45</v>
      </c>
    </row>
    <row r="32" spans="1:9" ht="13" x14ac:dyDescent="0.3">
      <c r="A32" s="1" t="s">
        <v>84</v>
      </c>
      <c r="C32" s="17">
        <f>SUM(C16:C24)</f>
        <v>6500</v>
      </c>
      <c r="D32" s="17">
        <f>SUM(D16:D24)</f>
        <v>700</v>
      </c>
      <c r="E32" s="17">
        <f>SUM(E16:E24)</f>
        <v>7200</v>
      </c>
      <c r="F32" s="17"/>
      <c r="G32" s="4">
        <f>SUM(G16:G24)</f>
        <v>16</v>
      </c>
      <c r="H32" s="4">
        <f>SUM(H16:H24)</f>
        <v>308</v>
      </c>
      <c r="I32" s="17">
        <f>SUM(E32*12/H32)</f>
        <v>280.51948051948051</v>
      </c>
    </row>
    <row r="34" spans="1:9" ht="13" x14ac:dyDescent="0.3">
      <c r="A34" s="1" t="s">
        <v>46</v>
      </c>
      <c r="B34" s="3"/>
      <c r="E34" s="4"/>
      <c r="F34" s="4"/>
      <c r="G34" s="4">
        <f>SUM(E32/G32)</f>
        <v>450</v>
      </c>
    </row>
    <row r="35" spans="1:9" ht="13" x14ac:dyDescent="0.3">
      <c r="A35" s="1"/>
      <c r="B35" s="3"/>
      <c r="E35" s="4"/>
      <c r="F35" s="4"/>
      <c r="G35" s="4"/>
    </row>
    <row r="36" spans="1:9" ht="13" x14ac:dyDescent="0.3">
      <c r="A36" s="1" t="s">
        <v>36</v>
      </c>
      <c r="B36" s="3"/>
      <c r="E36" s="4"/>
      <c r="F36" s="4"/>
      <c r="G36" s="4"/>
    </row>
    <row r="37" spans="1:9" ht="13" x14ac:dyDescent="0.3">
      <c r="A37" s="2" t="s">
        <v>42</v>
      </c>
      <c r="B37" s="3"/>
      <c r="E37" s="4"/>
      <c r="F37" s="4"/>
      <c r="G37" s="4"/>
    </row>
    <row r="38" spans="1:9" ht="13" x14ac:dyDescent="0.3">
      <c r="A38" s="15" t="s">
        <v>57</v>
      </c>
      <c r="B38" s="3"/>
      <c r="E38" s="4"/>
      <c r="F38" s="4"/>
      <c r="G38" s="4"/>
    </row>
    <row r="39" spans="1:9" ht="13" x14ac:dyDescent="0.3">
      <c r="A39" s="15" t="s">
        <v>85</v>
      </c>
      <c r="B39" s="3"/>
      <c r="E39" s="4"/>
      <c r="F39" s="4"/>
      <c r="G39" s="4"/>
    </row>
    <row r="40" spans="1:9" ht="13" x14ac:dyDescent="0.3">
      <c r="A40" s="1"/>
      <c r="E40" s="4"/>
      <c r="F40" s="4"/>
      <c r="G40" s="4"/>
    </row>
    <row r="41" spans="1:9" ht="13" x14ac:dyDescent="0.3">
      <c r="A41" s="1" t="s">
        <v>17</v>
      </c>
      <c r="C41" s="2"/>
      <c r="D41" s="2"/>
      <c r="E41" s="2"/>
      <c r="F41" s="2"/>
      <c r="G41" s="2"/>
      <c r="H41" s="2"/>
      <c r="I41" s="2"/>
    </row>
    <row r="42" spans="1:9" ht="13" x14ac:dyDescent="0.3">
      <c r="A42" s="1"/>
      <c r="B42" s="3"/>
      <c r="C42" s="4"/>
      <c r="E42" s="4"/>
      <c r="F42" s="4"/>
      <c r="H42" s="4"/>
      <c r="I42" s="4"/>
    </row>
    <row r="43" spans="1:9" ht="13" x14ac:dyDescent="0.3">
      <c r="A43" s="1" t="s">
        <v>19</v>
      </c>
      <c r="B43" s="4"/>
      <c r="C43" s="4">
        <v>1100</v>
      </c>
      <c r="D43" s="4">
        <v>150</v>
      </c>
      <c r="E43" s="4">
        <f>SUM(C43:D43)</f>
        <v>1250</v>
      </c>
      <c r="F43" s="4"/>
      <c r="G43" s="4">
        <v>2</v>
      </c>
      <c r="H43" s="4">
        <v>42</v>
      </c>
      <c r="I43" s="4">
        <f>SUM(E43*12/H43)</f>
        <v>357.14285714285717</v>
      </c>
    </row>
    <row r="44" spans="1:9" x14ac:dyDescent="0.25">
      <c r="A44" s="2" t="s">
        <v>26</v>
      </c>
      <c r="C44" s="2"/>
    </row>
    <row r="45" spans="1:9" ht="13" x14ac:dyDescent="0.3">
      <c r="A45" s="1" t="s">
        <v>21</v>
      </c>
      <c r="G45" s="4">
        <f>SUM(E43/G43)</f>
        <v>625</v>
      </c>
    </row>
    <row r="46" spans="1:9" ht="13" x14ac:dyDescent="0.3">
      <c r="A46" s="1"/>
      <c r="G46" s="4"/>
    </row>
    <row r="47" spans="1:9" ht="13" x14ac:dyDescent="0.3">
      <c r="A47" s="1"/>
      <c r="G47" s="4"/>
    </row>
    <row r="48" spans="1:9" ht="13" x14ac:dyDescent="0.3">
      <c r="A48" s="1" t="s">
        <v>32</v>
      </c>
      <c r="G48" s="4"/>
    </row>
    <row r="49" spans="1:9" ht="13" x14ac:dyDescent="0.3">
      <c r="A49" s="1"/>
      <c r="G49" s="4"/>
    </row>
    <row r="50" spans="1:9" ht="13" x14ac:dyDescent="0.3">
      <c r="A50" s="1" t="s">
        <v>11</v>
      </c>
      <c r="B50" s="3"/>
      <c r="C50" s="4">
        <v>180</v>
      </c>
      <c r="D50" s="3" t="s">
        <v>1</v>
      </c>
      <c r="E50" s="4">
        <f>SUM(C50:D50)</f>
        <v>180</v>
      </c>
      <c r="F50" s="4"/>
      <c r="H50" s="3">
        <v>30</v>
      </c>
      <c r="I50" s="3">
        <f>SUM(E50*12/H50)</f>
        <v>72</v>
      </c>
    </row>
    <row r="51" spans="1:9" ht="13" x14ac:dyDescent="0.3">
      <c r="A51" s="1"/>
      <c r="B51" s="3"/>
      <c r="C51" s="4"/>
      <c r="E51" s="4"/>
      <c r="F51" s="4"/>
      <c r="H51" s="4"/>
      <c r="I51" s="4"/>
    </row>
    <row r="52" spans="1:9" ht="13" x14ac:dyDescent="0.3">
      <c r="A52" s="1" t="s">
        <v>23</v>
      </c>
      <c r="C52" s="4">
        <v>90</v>
      </c>
      <c r="E52" s="4">
        <f>SUM(C52:D52)</f>
        <v>90</v>
      </c>
      <c r="F52" s="4"/>
      <c r="G52" s="4"/>
      <c r="H52" s="3">
        <v>8.5</v>
      </c>
      <c r="I52" s="3">
        <f>SUM(E52*12/H52)</f>
        <v>127.05882352941177</v>
      </c>
    </row>
    <row r="53" spans="1:9" ht="13" x14ac:dyDescent="0.3">
      <c r="A53" s="1"/>
      <c r="C53" s="4"/>
      <c r="E53" s="4"/>
      <c r="F53" s="4"/>
      <c r="G53" s="4"/>
    </row>
    <row r="54" spans="1:9" ht="13" x14ac:dyDescent="0.3">
      <c r="A54" s="1" t="s">
        <v>24</v>
      </c>
      <c r="C54" s="4">
        <v>80</v>
      </c>
      <c r="E54" s="4">
        <f>SUM(C54:D54)</f>
        <v>80</v>
      </c>
      <c r="F54" s="4"/>
      <c r="G54" s="4"/>
      <c r="H54" s="3">
        <v>7.5</v>
      </c>
      <c r="I54" s="3">
        <f>SUM(E54*12/H54)</f>
        <v>128</v>
      </c>
    </row>
    <row r="55" spans="1:9" ht="13" x14ac:dyDescent="0.3">
      <c r="A55" s="1"/>
      <c r="C55" s="4"/>
      <c r="E55" s="4"/>
      <c r="F55" s="4"/>
      <c r="G55" s="4"/>
    </row>
    <row r="56" spans="1:9" ht="13" x14ac:dyDescent="0.3">
      <c r="A56" s="1" t="s">
        <v>22</v>
      </c>
      <c r="C56" s="4">
        <v>130</v>
      </c>
      <c r="E56" s="4">
        <f>SUM(C56:D56)</f>
        <v>130</v>
      </c>
      <c r="F56" s="4"/>
      <c r="G56" s="4"/>
      <c r="H56" s="3">
        <v>12</v>
      </c>
      <c r="I56" s="3">
        <f>SUM(E56*12/H56)</f>
        <v>130</v>
      </c>
    </row>
    <row r="57" spans="1:9" ht="13" x14ac:dyDescent="0.3">
      <c r="A57" s="1"/>
      <c r="C57" s="4"/>
      <c r="E57" s="4"/>
      <c r="F57" s="4"/>
      <c r="G57" s="4"/>
    </row>
    <row r="58" spans="1:9" ht="13" x14ac:dyDescent="0.3">
      <c r="A58" s="1" t="s">
        <v>27</v>
      </c>
      <c r="C58" s="4">
        <v>200</v>
      </c>
      <c r="E58" s="4">
        <f>SUM(C58:D58)</f>
        <v>200</v>
      </c>
      <c r="F58" s="4"/>
    </row>
    <row r="60" spans="1:9" x14ac:dyDescent="0.25">
      <c r="B60" s="3"/>
    </row>
    <row r="61" spans="1:9" ht="13" x14ac:dyDescent="0.3">
      <c r="A61" s="1" t="s">
        <v>38</v>
      </c>
      <c r="B61" s="4"/>
      <c r="C61" s="4">
        <f>SUM(C32:C59)</f>
        <v>8280</v>
      </c>
      <c r="D61" s="4">
        <f>SUM(D32:D59)</f>
        <v>850</v>
      </c>
      <c r="E61" s="4">
        <f>SUM(E32:E59)</f>
        <v>9130</v>
      </c>
      <c r="F61" s="4"/>
    </row>
    <row r="62" spans="1:9" x14ac:dyDescent="0.25">
      <c r="B62" s="3"/>
    </row>
    <row r="63" spans="1:9" x14ac:dyDescent="0.25">
      <c r="C63" s="6"/>
    </row>
    <row r="64" spans="1:9" ht="13" x14ac:dyDescent="0.3">
      <c r="A64" s="1" t="s">
        <v>50</v>
      </c>
      <c r="C64" s="6"/>
      <c r="D64" s="3" t="s">
        <v>39</v>
      </c>
    </row>
    <row r="65" spans="1:9" x14ac:dyDescent="0.25">
      <c r="C65" s="6"/>
      <c r="D65" s="14" t="s">
        <v>67</v>
      </c>
    </row>
    <row r="66" spans="1:9" x14ac:dyDescent="0.25">
      <c r="A66" s="2" t="s">
        <v>31</v>
      </c>
      <c r="B66" s="3" t="s">
        <v>74</v>
      </c>
      <c r="C66" s="2"/>
      <c r="D66" s="2"/>
      <c r="E66" s="2"/>
      <c r="F66" s="2"/>
      <c r="G66" s="2"/>
      <c r="H66" s="2"/>
      <c r="I66" s="2"/>
    </row>
    <row r="67" spans="1:9" x14ac:dyDescent="0.25">
      <c r="A67" s="2" t="s">
        <v>40</v>
      </c>
      <c r="B67" s="3" t="s">
        <v>74</v>
      </c>
      <c r="C67" s="2"/>
      <c r="D67" s="2"/>
      <c r="E67" s="2"/>
      <c r="F67" s="2"/>
      <c r="G67" s="2"/>
      <c r="H67" s="2"/>
      <c r="I67" s="2"/>
    </row>
    <row r="68" spans="1:9" x14ac:dyDescent="0.25">
      <c r="A68" s="2" t="s">
        <v>28</v>
      </c>
      <c r="B68" s="3" t="s">
        <v>74</v>
      </c>
      <c r="C68" s="2"/>
      <c r="D68" s="2"/>
      <c r="E68" s="2"/>
      <c r="F68" s="2"/>
      <c r="G68" s="2"/>
      <c r="H68" s="2"/>
      <c r="I68" s="2"/>
    </row>
    <row r="69" spans="1:9" ht="13" x14ac:dyDescent="0.3">
      <c r="A69" s="2" t="s">
        <v>41</v>
      </c>
      <c r="B69" s="3" t="s">
        <v>75</v>
      </c>
      <c r="C69" s="4"/>
      <c r="D69" s="4"/>
      <c r="E69" s="4"/>
      <c r="F69" s="4"/>
      <c r="G69" s="4"/>
      <c r="H69" s="4"/>
      <c r="I69" s="4"/>
    </row>
    <row r="70" spans="1:9" ht="13" x14ac:dyDescent="0.3">
      <c r="A70" s="2" t="s">
        <v>29</v>
      </c>
      <c r="B70" s="3" t="s">
        <v>75</v>
      </c>
      <c r="D70" s="4"/>
      <c r="E70" s="4"/>
      <c r="F70" s="4"/>
      <c r="G70" s="4"/>
      <c r="H70" s="4"/>
      <c r="I70" s="4"/>
    </row>
    <row r="71" spans="1:9" ht="13" x14ac:dyDescent="0.3">
      <c r="B71" s="3"/>
      <c r="D71" s="4"/>
      <c r="E71" s="4"/>
      <c r="F71" s="4"/>
      <c r="G71" s="4"/>
      <c r="H71" s="4"/>
      <c r="I71" s="4"/>
    </row>
    <row r="72" spans="1:9" ht="13" x14ac:dyDescent="0.3">
      <c r="A72" s="15" t="s">
        <v>66</v>
      </c>
      <c r="B72" s="15"/>
      <c r="C72" s="17"/>
      <c r="D72" s="14">
        <v>80</v>
      </c>
      <c r="E72" s="17"/>
      <c r="F72" s="14" t="s">
        <v>64</v>
      </c>
      <c r="G72" s="17"/>
      <c r="H72" s="17"/>
      <c r="I72" s="17"/>
    </row>
    <row r="73" spans="1:9" ht="13" x14ac:dyDescent="0.3">
      <c r="A73" s="15"/>
      <c r="B73" s="15"/>
      <c r="C73" s="17"/>
      <c r="D73" s="14"/>
      <c r="E73" s="17"/>
      <c r="F73" s="17"/>
      <c r="G73" s="17"/>
      <c r="H73" s="17"/>
      <c r="I73" s="17"/>
    </row>
    <row r="74" spans="1:9" ht="13" x14ac:dyDescent="0.3">
      <c r="A74" s="18" t="s">
        <v>47</v>
      </c>
      <c r="B74" s="15"/>
      <c r="C74" s="17"/>
      <c r="D74" s="14"/>
      <c r="E74" s="17"/>
      <c r="F74" s="17"/>
      <c r="G74" s="17"/>
      <c r="H74" s="17"/>
      <c r="I74" s="17"/>
    </row>
    <row r="75" spans="1:9" ht="13" x14ac:dyDescent="0.3">
      <c r="A75" s="15"/>
      <c r="B75" s="15"/>
      <c r="C75" s="17"/>
      <c r="D75" s="14"/>
      <c r="E75" s="17"/>
      <c r="F75" s="17"/>
      <c r="G75" s="17"/>
      <c r="H75" s="17"/>
      <c r="I75" s="17"/>
    </row>
    <row r="76" spans="1:9" ht="13" x14ac:dyDescent="0.3">
      <c r="A76" s="19" t="s">
        <v>68</v>
      </c>
      <c r="B76" s="20"/>
      <c r="C76" s="21"/>
      <c r="D76" s="20">
        <v>30</v>
      </c>
      <c r="E76" s="17"/>
      <c r="F76" s="17"/>
      <c r="G76" s="14"/>
      <c r="H76" s="17"/>
      <c r="I76" s="17"/>
    </row>
    <row r="77" spans="1:9" ht="13" x14ac:dyDescent="0.3">
      <c r="A77" s="19" t="s">
        <v>65</v>
      </c>
      <c r="B77" s="20"/>
      <c r="C77" s="21"/>
      <c r="D77" s="20">
        <v>280</v>
      </c>
      <c r="E77" s="17"/>
      <c r="F77" s="17"/>
      <c r="G77" s="14"/>
      <c r="H77" s="17"/>
      <c r="I77" s="17"/>
    </row>
    <row r="78" spans="1:9" ht="13" x14ac:dyDescent="0.3">
      <c r="A78" s="19" t="s">
        <v>70</v>
      </c>
      <c r="B78" s="20"/>
      <c r="C78" s="21"/>
      <c r="D78" s="20">
        <v>160</v>
      </c>
      <c r="E78" s="17"/>
      <c r="F78" s="17"/>
      <c r="G78" s="14"/>
      <c r="H78" s="17"/>
      <c r="I78" s="17"/>
    </row>
    <row r="79" spans="1:9" ht="13" x14ac:dyDescent="0.3">
      <c r="A79" s="19" t="s">
        <v>71</v>
      </c>
      <c r="B79" s="20"/>
      <c r="C79" s="21"/>
      <c r="D79" s="20">
        <v>50</v>
      </c>
      <c r="E79" s="17"/>
      <c r="F79" s="17"/>
      <c r="G79" s="14"/>
      <c r="H79" s="17"/>
      <c r="I79" s="17"/>
    </row>
    <row r="80" spans="1:9" ht="13" x14ac:dyDescent="0.3">
      <c r="A80" s="19" t="s">
        <v>69</v>
      </c>
      <c r="B80" s="19"/>
      <c r="C80" s="20"/>
      <c r="D80" s="20">
        <v>42.5</v>
      </c>
      <c r="E80" s="14"/>
      <c r="F80" s="14"/>
      <c r="G80" s="14"/>
      <c r="H80" s="14"/>
      <c r="I80" s="14"/>
    </row>
    <row r="81" spans="1:9" ht="13" x14ac:dyDescent="0.3">
      <c r="A81" s="19" t="s">
        <v>43</v>
      </c>
      <c r="B81" s="19"/>
      <c r="C81" s="20"/>
      <c r="D81" s="20">
        <v>14</v>
      </c>
      <c r="E81" s="14"/>
      <c r="F81" s="14"/>
      <c r="G81" s="14"/>
      <c r="H81" s="14"/>
      <c r="I81" s="14"/>
    </row>
    <row r="82" spans="1:9" ht="13" x14ac:dyDescent="0.3">
      <c r="A82" s="19" t="s">
        <v>72</v>
      </c>
      <c r="B82" s="19"/>
      <c r="C82" s="21"/>
      <c r="D82" s="20">
        <v>8</v>
      </c>
      <c r="E82" s="17"/>
      <c r="F82" s="17"/>
      <c r="G82" s="17"/>
      <c r="H82" s="14"/>
      <c r="I82" s="14"/>
    </row>
    <row r="83" spans="1:9" ht="13" x14ac:dyDescent="0.3">
      <c r="A83" s="19" t="s">
        <v>37</v>
      </c>
      <c r="B83" s="19"/>
      <c r="C83" s="22"/>
      <c r="D83" s="20">
        <v>15</v>
      </c>
      <c r="E83" s="17"/>
      <c r="F83" s="14" t="s">
        <v>73</v>
      </c>
      <c r="G83" s="17"/>
      <c r="H83" s="14"/>
      <c r="I83" s="14"/>
    </row>
    <row r="84" spans="1:9" ht="13" x14ac:dyDescent="0.3">
      <c r="A84" s="19" t="s">
        <v>77</v>
      </c>
      <c r="B84" s="19"/>
      <c r="C84" s="20"/>
      <c r="D84" s="20">
        <v>60</v>
      </c>
      <c r="E84" s="17"/>
      <c r="F84" s="14" t="s">
        <v>76</v>
      </c>
      <c r="G84" s="17"/>
      <c r="H84" s="14"/>
      <c r="I84" s="14"/>
    </row>
    <row r="85" spans="1:9" ht="13" x14ac:dyDescent="0.3">
      <c r="A85" s="11"/>
      <c r="B85" s="10"/>
      <c r="C85" s="9"/>
      <c r="G85" s="4"/>
    </row>
    <row r="86" spans="1:9" ht="13" x14ac:dyDescent="0.3">
      <c r="A86" s="10" t="s">
        <v>48</v>
      </c>
      <c r="B86" s="10"/>
      <c r="C86" s="9"/>
      <c r="D86" s="2"/>
    </row>
    <row r="87" spans="1:9" ht="13" x14ac:dyDescent="0.3">
      <c r="A87" s="10" t="s">
        <v>49</v>
      </c>
      <c r="B87" s="10"/>
      <c r="C87" s="9"/>
      <c r="D87" s="9">
        <v>400</v>
      </c>
    </row>
    <row r="88" spans="1:9" ht="13" x14ac:dyDescent="0.3">
      <c r="A88" s="10" t="s">
        <v>56</v>
      </c>
      <c r="B88" s="10"/>
      <c r="C88" s="9"/>
    </row>
    <row r="90" spans="1:9" ht="13" x14ac:dyDescent="0.3">
      <c r="A90" s="1" t="s">
        <v>15</v>
      </c>
    </row>
    <row r="92" spans="1:9" x14ac:dyDescent="0.25">
      <c r="A92" s="2" t="s">
        <v>6</v>
      </c>
      <c r="B92" s="15">
        <v>350</v>
      </c>
      <c r="C92" s="5">
        <f>SUM(C94:C100)</f>
        <v>1</v>
      </c>
    </row>
    <row r="93" spans="1:9" x14ac:dyDescent="0.25">
      <c r="C93" s="6"/>
    </row>
    <row r="94" spans="1:9" ht="12" customHeight="1" x14ac:dyDescent="0.25">
      <c r="A94" s="2" t="s">
        <v>7</v>
      </c>
      <c r="B94" s="2">
        <v>101</v>
      </c>
      <c r="C94" s="6">
        <f>SUM(B94/$B$92)</f>
        <v>0.28857142857142859</v>
      </c>
      <c r="D94" s="3" t="s">
        <v>1</v>
      </c>
    </row>
    <row r="95" spans="1:9" ht="12" customHeight="1" x14ac:dyDescent="0.25">
      <c r="A95" s="7" t="s">
        <v>9</v>
      </c>
      <c r="C95" s="6"/>
      <c r="D95" s="3" t="s">
        <v>1</v>
      </c>
    </row>
    <row r="96" spans="1:9" ht="12" customHeight="1" x14ac:dyDescent="0.25">
      <c r="A96" s="2" t="s">
        <v>3</v>
      </c>
      <c r="B96" s="2">
        <v>109</v>
      </c>
      <c r="C96" s="6">
        <f>SUM(B96/$B$92)</f>
        <v>0.31142857142857144</v>
      </c>
      <c r="D96" s="3" t="s">
        <v>1</v>
      </c>
    </row>
    <row r="97" spans="1:3" ht="12" customHeight="1" x14ac:dyDescent="0.25">
      <c r="A97" s="7" t="s">
        <v>8</v>
      </c>
      <c r="B97" s="2" t="s">
        <v>1</v>
      </c>
      <c r="C97" s="6"/>
    </row>
    <row r="98" spans="1:3" x14ac:dyDescent="0.25">
      <c r="A98" s="2" t="s">
        <v>4</v>
      </c>
      <c r="B98" s="15">
        <v>98</v>
      </c>
      <c r="C98" s="16">
        <f>SUM(B98/$B$92)</f>
        <v>0.28000000000000003</v>
      </c>
    </row>
    <row r="99" spans="1:3" x14ac:dyDescent="0.25">
      <c r="A99" s="7" t="s">
        <v>10</v>
      </c>
      <c r="C99" s="6"/>
    </row>
    <row r="100" spans="1:3" x14ac:dyDescent="0.25">
      <c r="A100" s="2" t="s">
        <v>5</v>
      </c>
      <c r="B100" s="2">
        <v>42</v>
      </c>
      <c r="C100" s="6">
        <f>SUM(B100/$B$92)</f>
        <v>0.12</v>
      </c>
    </row>
    <row r="101" spans="1:3" x14ac:dyDescent="0.25">
      <c r="A101" s="7" t="s">
        <v>12</v>
      </c>
      <c r="C101" s="6"/>
    </row>
    <row r="102" spans="1:3" x14ac:dyDescent="0.25">
      <c r="A102" s="7"/>
      <c r="C102" s="6"/>
    </row>
    <row r="103" spans="1:3" x14ac:dyDescent="0.25">
      <c r="A103" s="2" t="s">
        <v>14</v>
      </c>
      <c r="B103" s="15">
        <f>SUM(B94:B100)</f>
        <v>350</v>
      </c>
      <c r="C103" s="5">
        <f>SUM(C94:C101)</f>
        <v>1</v>
      </c>
    </row>
  </sheetData>
  <phoneticPr fontId="2" type="noConversion"/>
  <printOptions gridLines="1" gridLinesSet="0"/>
  <pageMargins left="0.31496062992125984" right="0.6692913385826772" top="0.98425196850393704" bottom="0.78740157480314965" header="0.51181102362204722" footer="0.51181102362204722"/>
  <pageSetup paperSize="9" scale="80" orientation="landscape" horizontalDpi="4000" verticalDpi="4000" r:id="rId1"/>
  <headerFooter alignWithMargins="0">
    <oddHeader>&amp;LWalter Frauenfelder
8444 Henggart&amp;CHinterdorfstrasse 8
Tel. 052 316 25 21&amp;R&amp;F</oddHeader>
    <oddFooter>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30491205781D48B26264CD25C158E6" ma:contentTypeVersion="23" ma:contentTypeDescription="Ein neues Dokument erstellen." ma:contentTypeScope="" ma:versionID="9cc3cd5be41e60c3fcd50e8e048c068d">
  <xsd:schema xmlns:xsd="http://www.w3.org/2001/XMLSchema" xmlns:xs="http://www.w3.org/2001/XMLSchema" xmlns:p="http://schemas.microsoft.com/office/2006/metadata/properties" xmlns:ns2="ffbbe9fd-8523-4d9e-9b0d-a0140c6aa05d" xmlns:ns3="27999b7f-6d80-435f-ae7d-f8dfce837834" xmlns:ns4="cbae8c89-0bab-421e-8875-cbdc1bbd5a8e" xmlns:ns5="8877ddca-7dfa-406a-8315-12b5870069ee" xmlns:ns6="fcce9cab-e7d5-4178-a6b2-57a530e40154" targetNamespace="http://schemas.microsoft.com/office/2006/metadata/properties" ma:root="true" ma:fieldsID="9ee0d9640bc462f92c2f7f9bfcc2f95f" ns2:_="" ns3:_="" ns4:_="" ns5:_="" ns6:_="">
    <xsd:import namespace="ffbbe9fd-8523-4d9e-9b0d-a0140c6aa05d"/>
    <xsd:import namespace="27999b7f-6d80-435f-ae7d-f8dfce837834"/>
    <xsd:import namespace="cbae8c89-0bab-421e-8875-cbdc1bbd5a8e"/>
    <xsd:import namespace="8877ddca-7dfa-406a-8315-12b5870069ee"/>
    <xsd:import namespace="fcce9cab-e7d5-4178-a6b2-57a530e401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atumAufbewahrung" minOccurs="0"/>
                <xsd:element ref="ns3:DatumLoeschung" minOccurs="0"/>
                <xsd:element ref="ns3:DatumArchivierung" minOccurs="0"/>
                <xsd:element ref="ns4:p6e08cdce90d485c86a576693d6a0955" minOccurs="0"/>
                <xsd:element ref="ns5:TaxCatchAll" minOccurs="0"/>
                <xsd:element ref="ns5:TaxCatchAllLabel" minOccurs="0"/>
                <xsd:element ref="ns3:DatumAbschluss" minOccurs="0"/>
                <xsd:element ref="ns4:h5c12b40fc7845e4afdd5704096e2a0a" minOccurs="0"/>
                <xsd:element ref="ns4:Laufnummer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Locatio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2:SharedWithUsers" minOccurs="0"/>
                <xsd:element ref="ns2:SharedWithDetails" minOccurs="0"/>
                <xsd:element ref="ns6:Umwandeln" minOccurs="0"/>
                <xsd:element ref="ns6:Type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be9fd-8523-4d9e-9b0d-a0140c6aa05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3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9b7f-6d80-435f-ae7d-f8dfce837834" elementFormDefault="qualified">
    <xsd:import namespace="http://schemas.microsoft.com/office/2006/documentManagement/types"/>
    <xsd:import namespace="http://schemas.microsoft.com/office/infopath/2007/PartnerControls"/>
    <xsd:element name="DatumAufbewahrung" ma:index="11" nillable="true" ma:displayName="Datum der Aufbewahrung" ma:default="" ma:format="DateOnly" ma:internalName="DatumAufbewahrung" ma:readOnly="false">
      <xsd:simpleType>
        <xsd:restriction base="dms:DateTime"/>
      </xsd:simpleType>
    </xsd:element>
    <xsd:element name="DatumLoeschung" ma:index="12" nillable="true" ma:displayName="Datum der Löschung" ma:default="" ma:format="DateOnly" ma:internalName="DatumLoeschung" ma:readOnly="false">
      <xsd:simpleType>
        <xsd:restriction base="dms:DateTime"/>
      </xsd:simpleType>
    </xsd:element>
    <xsd:element name="DatumArchivierung" ma:index="13" nillable="true" ma:displayName="Datum der Archivierung" ma:default="" ma:format="DateOnly" ma:internalName="DatumArchivierung" ma:readOnly="false">
      <xsd:simpleType>
        <xsd:restriction base="dms:DateTime"/>
      </xsd:simpleType>
    </xsd:element>
    <xsd:element name="DatumAbschluss" ma:index="18" nillable="true" ma:displayName="Datum des Abschlusses" ma:default="" ma:format="DateOnly" ma:internalName="DatumAbschluss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e8c89-0bab-421e-8875-cbdc1bbd5a8e" elementFormDefault="qualified">
    <xsd:import namespace="http://schemas.microsoft.com/office/2006/documentManagement/types"/>
    <xsd:import namespace="http://schemas.microsoft.com/office/infopath/2007/PartnerControls"/>
    <xsd:element name="p6e08cdce90d485c86a576693d6a0955" ma:index="14" nillable="true" ma:taxonomy="true" ma:internalName="p6e08cdce90d485c86a576693d6a0955" ma:taxonomyFieldName="Phase" ma:displayName="Phase" ma:readOnly="false" ma:default="1;#Aktiv|55174560-04f2-436a-85ed-2e34089adf7d" ma:fieldId="{96e08cdc-e90d-485c-86a5-76693d6a0955}" ma:sspId="c6adf2a3-c2d9-4636-a47c-4f975c391b8b" ma:termSetId="456b9b9f-30bf-4d33-8f95-a109ca85d1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c12b40fc7845e4afdd5704096e2a0a" ma:index="19" ma:taxonomy="true" ma:internalName="h5c12b40fc7845e4afdd5704096e2a0a" ma:taxonomyFieldName="Aktenplan" ma:displayName="Aktenplan" ma:readOnly="false" ma:default="" ma:fieldId="{15c12b40-fc78-45e4-afdd-5704096e2a0a}" ma:sspId="c6adf2a3-c2d9-4636-a47c-4f975c391b8b" ma:termSetId="7f1921c2-ccc1-42c5-a028-97764fc813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ufnummer" ma:index="21" nillable="true" ma:displayName="Laufnummer" ma:default="Wird Berechnet" ma:description="Laufnummer des Dossiers" ma:indexed="true" ma:internalName="Laufnumm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7ddca-7dfa-406a-8315-12b5870069e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0f8cd91-df8d-45c1-a7c6-7ab6ad23f688}" ma:internalName="TaxCatchAll" ma:showField="CatchAllData" ma:web="ffbbe9fd-8523-4d9e-9b0d-a0140c6aa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90f8cd91-df8d-45c1-a7c6-7ab6ad23f688}" ma:internalName="TaxCatchAllLabel" ma:readOnly="true" ma:showField="CatchAllDataLabel" ma:web="ffbbe9fd-8523-4d9e-9b0d-a0140c6aa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e9cab-e7d5-4178-a6b2-57a530e40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Bildmarkierungen" ma:readOnly="false" ma:fieldId="{5cf76f15-5ced-4ddc-b409-7134ff3c332f}" ma:taxonomyMulti="true" ma:sspId="c6adf2a3-c2d9-4636-a47c-4f975c391b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Umwandeln" ma:index="34" nillable="true" ma:displayName="Umwandeln" ma:format="Dropdown" ma:internalName="Umwandeln">
      <xsd:simpleType>
        <xsd:restriction base="dms:Text">
          <xsd:maxLength value="255"/>
        </xsd:restriction>
      </xsd:simpleType>
    </xsd:element>
    <xsd:element name="Type" ma:index="35" nillable="true" ma:displayName="Type" ma:format="Thumbnail" ma:internalName="Type">
      <xsd:simpleType>
        <xsd:restriction base="dms:Unknown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Loeschung xmlns="27999b7f-6d80-435f-ae7d-f8dfce837834" xsi:nil="true"/>
    <DatumAbschluss xmlns="27999b7f-6d80-435f-ae7d-f8dfce837834" xsi:nil="true"/>
    <Umwandeln xmlns="fcce9cab-e7d5-4178-a6b2-57a530e40154" xsi:nil="true"/>
    <p6e08cdce90d485c86a576693d6a0955 xmlns="cbae8c89-0bab-421e-8875-cbdc1bbd5a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55174560-04f2-436a-85ed-2e34089adf7d</TermId>
        </TermInfo>
      </Terms>
    </p6e08cdce90d485c86a576693d6a0955>
    <lcf76f155ced4ddcb4097134ff3c332f xmlns="fcce9cab-e7d5-4178-a6b2-57a530e40154">
      <Terms xmlns="http://schemas.microsoft.com/office/infopath/2007/PartnerControls"/>
    </lcf76f155ced4ddcb4097134ff3c332f>
    <h5c12b40fc7845e4afdd5704096e2a0a xmlns="cbae8c89-0bab-421e-8875-cbdc1bbd5a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05.06.01 Liegenschaften</TermName>
          <TermId xmlns="http://schemas.microsoft.com/office/infopath/2007/PartnerControls">fbd289f8-d0ac-473a-a891-66a5db8da209</TermId>
        </TermInfo>
      </Terms>
    </h5c12b40fc7845e4afdd5704096e2a0a>
    <DatumAufbewahrung xmlns="27999b7f-6d80-435f-ae7d-f8dfce837834" xsi:nil="true"/>
    <TaxCatchAll xmlns="8877ddca-7dfa-406a-8315-12b5870069ee">
      <Value>1</Value>
    </TaxCatchAll>
    <Laufnummer xmlns="cbae8c89-0bab-421e-8875-cbdc1bbd5a8e">Gesellschaft-1593</Laufnummer>
    <DatumArchivierung xmlns="27999b7f-6d80-435f-ae7d-f8dfce837834" xsi:nil="true"/>
    <Type xmlns="fcce9cab-e7d5-4178-a6b2-57a530e40154" xsi:nil="true"/>
    <_dlc_DocId xmlns="ffbbe9fd-8523-4d9e-9b0d-a0140c6aa05d">R2QRQFFHYNSQ-1090164595-2477</_dlc_DocId>
    <_dlc_DocIdUrl xmlns="ffbbe9fd-8523-4d9e-9b0d-a0140c6aa05d">
      <Url>https://gemeindeverwaltunghenggart.sharepoint.com/sites/Gesellschaft/_layouts/15/DocIdRedir.aspx?ID=R2QRQFFHYNSQ-1090164595-2477</Url>
      <Description>R2QRQFFHYNSQ-1090164595-2477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AD05B2-86AB-4D53-B78E-B982138FA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be9fd-8523-4d9e-9b0d-a0140c6aa05d"/>
    <ds:schemaRef ds:uri="27999b7f-6d80-435f-ae7d-f8dfce837834"/>
    <ds:schemaRef ds:uri="cbae8c89-0bab-421e-8875-cbdc1bbd5a8e"/>
    <ds:schemaRef ds:uri="8877ddca-7dfa-406a-8315-12b5870069ee"/>
    <ds:schemaRef ds:uri="fcce9cab-e7d5-4178-a6b2-57a530e40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F3BEC-DAEF-41C0-B024-859B717F458B}">
  <ds:schemaRefs>
    <ds:schemaRef ds:uri="fcce9cab-e7d5-4178-a6b2-57a530e40154"/>
    <ds:schemaRef ds:uri="ffbbe9fd-8523-4d9e-9b0d-a0140c6aa05d"/>
    <ds:schemaRef ds:uri="cbae8c89-0bab-421e-8875-cbdc1bbd5a8e"/>
    <ds:schemaRef ds:uri="http://purl.org/dc/terms/"/>
    <ds:schemaRef ds:uri="http://schemas.microsoft.com/office/2006/documentManagement/types"/>
    <ds:schemaRef ds:uri="http://schemas.microsoft.com/office/infopath/2007/PartnerControls"/>
    <ds:schemaRef ds:uri="27999b7f-6d80-435f-ae7d-f8dfce837834"/>
    <ds:schemaRef ds:uri="http://schemas.openxmlformats.org/package/2006/metadata/core-properties"/>
    <ds:schemaRef ds:uri="http://purl.org/dc/elements/1.1/"/>
    <ds:schemaRef ds:uri="8877ddca-7dfa-406a-8315-12b5870069e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34F5F6-A5B0-450D-B1E3-06BE9A9011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504F92-A4E5-4539-AAAC-FC740B3BFC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HAUSABR</vt:lpstr>
      <vt:lpstr>HAUSABR!Drucktitel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Grolimund</dc:creator>
  <cp:lastModifiedBy>Denise Grolimund</cp:lastModifiedBy>
  <cp:lastPrinted>2024-11-10T19:54:32Z</cp:lastPrinted>
  <dcterms:created xsi:type="dcterms:W3CDTF">2024-08-10T13:08:50Z</dcterms:created>
  <dcterms:modified xsi:type="dcterms:W3CDTF">2024-11-20T10:14:16Z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0x0101002130491205781D48B26264CD25C158E6</vt:lpwstr>
  </property>
  <property fmtid="{D5CDD505-2E9C-101B-9397-08002B2CF9AE}" pid="3" name="Aktenplan">
    <vt:lpwstr>24</vt:lpwstr>
  </property>
  <property fmtid="{D5CDD505-2E9C-101B-9397-08002B2CF9AE}" pid="4" name="Phase">
    <vt:i4>1</vt:i4>
  </property>
  <property fmtid="{D5CDD505-2E9C-101B-9397-08002B2CF9AE}" pid="5" name="_dlc_DocIdItemGuid">
    <vt:lpwstr>34659186-5f39-4162-98a6-e92c7c0ba5c5</vt:lpwstr>
  </property>
</Properties>
</file>